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学生资助工作\2024年秋季学期\国家励志奖学金\"/>
    </mc:Choice>
  </mc:AlternateContent>
  <xr:revisionPtr revIDLastSave="0" documentId="13_ncr:1_{50361312-C4EC-472B-AF8C-C0667FE75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国家励志 " sheetId="8" r:id="rId1"/>
  </sheets>
  <calcPr calcId="191029"/>
</workbook>
</file>

<file path=xl/calcChain.xml><?xml version="1.0" encoding="utf-8"?>
<calcChain xmlns="http://schemas.openxmlformats.org/spreadsheetml/2006/main">
  <c r="L20" i="8" l="1"/>
  <c r="L21" i="8"/>
  <c r="L22" i="8"/>
  <c r="L23" i="8"/>
  <c r="L24" i="8"/>
  <c r="L25" i="8"/>
  <c r="L19" i="8"/>
  <c r="H20" i="8"/>
  <c r="H21" i="8"/>
  <c r="H22" i="8"/>
  <c r="H23" i="8"/>
  <c r="H24" i="8"/>
  <c r="H25" i="8"/>
  <c r="H19" i="8"/>
  <c r="L10" i="8"/>
  <c r="H10" i="8"/>
  <c r="L4" i="8"/>
  <c r="L5" i="8"/>
  <c r="L3" i="8"/>
  <c r="H4" i="8"/>
  <c r="H5" i="8"/>
  <c r="H3" i="8"/>
  <c r="M21" i="8" l="1"/>
  <c r="M10" i="8"/>
  <c r="M3" i="8"/>
  <c r="M19" i="8"/>
  <c r="M5" i="8"/>
  <c r="M4" i="8"/>
  <c r="M23" i="8"/>
  <c r="M25" i="8"/>
  <c r="M24" i="8"/>
  <c r="M22" i="8"/>
  <c r="N22" i="8" s="1"/>
  <c r="M20" i="8"/>
  <c r="N21" i="8" s="1"/>
  <c r="N24" i="8" l="1"/>
  <c r="N23" i="8"/>
  <c r="N20" i="8"/>
  <c r="N25" i="8"/>
  <c r="N19" i="8"/>
</calcChain>
</file>

<file path=xl/sharedStrings.xml><?xml version="1.0" encoding="utf-8"?>
<sst xmlns="http://schemas.openxmlformats.org/spreadsheetml/2006/main" count="109" uniqueCount="38">
  <si>
    <t>序号</t>
  </si>
  <si>
    <t>学号</t>
  </si>
  <si>
    <t>班级</t>
  </si>
  <si>
    <t>平均学分绩点</t>
  </si>
  <si>
    <t>德育</t>
  </si>
  <si>
    <t>能力</t>
  </si>
  <si>
    <t>体育</t>
  </si>
  <si>
    <t>综合成绩</t>
  </si>
  <si>
    <t>总分（智育成绩60%+综合成绩40%）</t>
  </si>
  <si>
    <t>备注</t>
  </si>
  <si>
    <t>大三学年德育15%，体育10%，能力15%</t>
  </si>
  <si>
    <t>大二学年德育15%，体育10%，能力10%</t>
  </si>
  <si>
    <t>大一学年德育15%，体育10%，能力10%</t>
  </si>
  <si>
    <t>是否智育过半</t>
    <phoneticPr fontId="4" type="noConversion"/>
  </si>
  <si>
    <t>是否获得综合奖学金</t>
    <phoneticPr fontId="4" type="noConversion"/>
  </si>
  <si>
    <t>2021级</t>
    <phoneticPr fontId="8" type="noConversion"/>
  </si>
  <si>
    <t>2022级</t>
    <phoneticPr fontId="8" type="noConversion"/>
  </si>
  <si>
    <t>智育成绩（平均学分绩点/*100）</t>
    <phoneticPr fontId="8" type="noConversion"/>
  </si>
  <si>
    <t>2023级</t>
    <phoneticPr fontId="8" type="noConversion"/>
  </si>
  <si>
    <t>2023级专升本</t>
    <phoneticPr fontId="8" type="noConversion"/>
  </si>
  <si>
    <t>候选排名</t>
    <phoneticPr fontId="8" type="noConversion"/>
  </si>
  <si>
    <t>21英语一</t>
    <phoneticPr fontId="8" type="noConversion"/>
  </si>
  <si>
    <t>是</t>
    <phoneticPr fontId="8" type="noConversion"/>
  </si>
  <si>
    <t>三等奖学金</t>
    <phoneticPr fontId="8" type="noConversion"/>
  </si>
  <si>
    <t>二等奖学金</t>
    <phoneticPr fontId="8" type="noConversion"/>
  </si>
  <si>
    <t>21英语三</t>
    <phoneticPr fontId="8" type="noConversion"/>
  </si>
  <si>
    <t>一等奖学金</t>
    <phoneticPr fontId="8" type="noConversion"/>
  </si>
  <si>
    <t>22英语三</t>
    <phoneticPr fontId="8" type="noConversion"/>
  </si>
  <si>
    <t>23英语专升本二</t>
    <phoneticPr fontId="8" type="noConversion"/>
  </si>
  <si>
    <t>23英语专升本三</t>
    <phoneticPr fontId="8" type="noConversion"/>
  </si>
  <si>
    <t>23英语专升本五</t>
    <phoneticPr fontId="8" type="noConversion"/>
  </si>
  <si>
    <t>智育成绩（平均学分绩点/4.49*100）</t>
    <phoneticPr fontId="8" type="noConversion"/>
  </si>
  <si>
    <t>拟推荐</t>
    <phoneticPr fontId="8" type="noConversion"/>
  </si>
  <si>
    <t>智育成绩（平均学分绩点/4.12*100）</t>
    <phoneticPr fontId="8" type="noConversion"/>
  </si>
  <si>
    <t>智育成绩（平均学分绩点/4.31*100）</t>
    <phoneticPr fontId="8" type="noConversion"/>
  </si>
  <si>
    <t>拟推荐</t>
    <phoneticPr fontId="8" type="noConversion"/>
  </si>
  <si>
    <t>无申请</t>
    <phoneticPr fontId="8" type="noConversion"/>
  </si>
  <si>
    <t>备注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</si>
</sst>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8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93F70-0095-4CC3-B543-7A67573C87FA}">
  <dimension ref="A2:P26"/>
  <sheetViews>
    <sheetView tabSelected="1" zoomScale="110" zoomScaleNormal="110" workbookViewId="0">
      <selection activeCell="J9" sqref="J9"/>
    </sheetView>
  </sheetViews>
  <sheetFormatPr defaultColWidth="9" defaultRowHeight="14.25" x14ac:dyDescent="0.2"/>
  <cols>
    <col min="1" max="1" width="12.375" customWidth="1"/>
    <col min="2" max="2" width="7.625" style="1" customWidth="1"/>
    <col min="3" max="3" width="12.625" style="1" customWidth="1"/>
    <col min="4" max="4" width="13.75" style="1" customWidth="1"/>
    <col min="5" max="5" width="5.625" style="1" customWidth="1"/>
    <col min="6" max="6" width="6.875" style="1" customWidth="1"/>
    <col min="7" max="7" width="8" customWidth="1"/>
    <col min="8" max="8" width="8.5" customWidth="1"/>
    <col min="9" max="9" width="7.375" style="1" customWidth="1"/>
    <col min="10" max="10" width="7" style="1" customWidth="1"/>
    <col min="11" max="11" width="6.25" style="1" customWidth="1"/>
    <col min="12" max="12" width="9" style="1"/>
    <col min="13" max="13" width="12.75" customWidth="1"/>
    <col min="14" max="14" width="3.375" customWidth="1"/>
    <col min="15" max="15" width="22.625" customWidth="1"/>
  </cols>
  <sheetData>
    <row r="2" spans="1:16" ht="68.25" customHeight="1" x14ac:dyDescent="0.2">
      <c r="A2" s="24" t="s">
        <v>15</v>
      </c>
      <c r="B2" s="3" t="s">
        <v>0</v>
      </c>
      <c r="C2" s="3" t="s">
        <v>1</v>
      </c>
      <c r="D2" s="3" t="s">
        <v>2</v>
      </c>
      <c r="E2" s="9" t="s">
        <v>13</v>
      </c>
      <c r="F2" s="9" t="s">
        <v>14</v>
      </c>
      <c r="G2" s="3" t="s">
        <v>3</v>
      </c>
      <c r="H2" s="3" t="s">
        <v>31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20</v>
      </c>
      <c r="O2" s="3" t="s">
        <v>9</v>
      </c>
    </row>
    <row r="3" spans="1:16" x14ac:dyDescent="0.2">
      <c r="A3" s="25"/>
      <c r="B3" s="12">
        <v>1</v>
      </c>
      <c r="C3" s="12">
        <v>21219108139</v>
      </c>
      <c r="D3" s="17" t="s">
        <v>21</v>
      </c>
      <c r="E3" s="17" t="s">
        <v>22</v>
      </c>
      <c r="F3" s="18" t="s">
        <v>23</v>
      </c>
      <c r="G3" s="13">
        <v>3.73</v>
      </c>
      <c r="H3" s="13">
        <f>G3/4.49*100</f>
        <v>83.073496659242764</v>
      </c>
      <c r="I3" s="14">
        <v>79.5</v>
      </c>
      <c r="J3" s="14">
        <v>73</v>
      </c>
      <c r="K3" s="14">
        <v>77</v>
      </c>
      <c r="L3" s="13">
        <f>I3*0.15+J3*0.15+K3*0.1</f>
        <v>30.574999999999999</v>
      </c>
      <c r="M3" s="13">
        <f>H3*0.6+L3*0.4</f>
        <v>62.074097995545657</v>
      </c>
      <c r="N3" s="12">
        <v>3</v>
      </c>
      <c r="O3" s="19" t="s">
        <v>32</v>
      </c>
    </row>
    <row r="4" spans="1:16" s="15" customFormat="1" x14ac:dyDescent="0.2">
      <c r="A4" s="25"/>
      <c r="B4" s="12">
        <v>2</v>
      </c>
      <c r="C4" s="12">
        <v>21219108111</v>
      </c>
      <c r="D4" s="17" t="s">
        <v>21</v>
      </c>
      <c r="E4" s="17" t="s">
        <v>22</v>
      </c>
      <c r="F4" s="18" t="s">
        <v>24</v>
      </c>
      <c r="G4" s="13">
        <v>4</v>
      </c>
      <c r="H4" s="13">
        <f t="shared" ref="H4:H5" si="0">G4/4.49*100</f>
        <v>89.086859688195986</v>
      </c>
      <c r="I4" s="13">
        <v>86</v>
      </c>
      <c r="J4" s="13">
        <v>92</v>
      </c>
      <c r="K4" s="13">
        <v>77</v>
      </c>
      <c r="L4" s="13">
        <f t="shared" ref="L4:L5" si="1">I4*0.15+J4*0.15+K4*0.1</f>
        <v>34.4</v>
      </c>
      <c r="M4" s="13">
        <f t="shared" ref="M4:M5" si="2">H4*0.6+L4*0.4</f>
        <v>67.212115812917588</v>
      </c>
      <c r="N4" s="12">
        <v>2</v>
      </c>
      <c r="O4" s="19" t="s">
        <v>32</v>
      </c>
    </row>
    <row r="5" spans="1:16" x14ac:dyDescent="0.2">
      <c r="A5" s="25"/>
      <c r="B5" s="12">
        <v>3</v>
      </c>
      <c r="C5" s="12">
        <v>21219108330</v>
      </c>
      <c r="D5" s="17" t="s">
        <v>25</v>
      </c>
      <c r="E5" s="17" t="s">
        <v>22</v>
      </c>
      <c r="F5" s="18" t="s">
        <v>26</v>
      </c>
      <c r="G5" s="13">
        <v>4.09</v>
      </c>
      <c r="H5" s="13">
        <f t="shared" si="0"/>
        <v>91.091314031180389</v>
      </c>
      <c r="I5" s="14">
        <v>87</v>
      </c>
      <c r="J5" s="14">
        <v>77</v>
      </c>
      <c r="K5" s="14">
        <v>80.16</v>
      </c>
      <c r="L5" s="13">
        <f t="shared" si="1"/>
        <v>32.616</v>
      </c>
      <c r="M5" s="13">
        <f t="shared" si="2"/>
        <v>67.701188418708227</v>
      </c>
      <c r="N5" s="12">
        <v>1</v>
      </c>
      <c r="O5" s="19" t="s">
        <v>32</v>
      </c>
    </row>
    <row r="6" spans="1:16" x14ac:dyDescent="0.2">
      <c r="A6" s="5" t="s">
        <v>10</v>
      </c>
    </row>
    <row r="9" spans="1:16" ht="67.5" customHeight="1" x14ac:dyDescent="0.2">
      <c r="A9" s="26" t="s">
        <v>16</v>
      </c>
      <c r="B9" s="6" t="s">
        <v>0</v>
      </c>
      <c r="C9" s="6" t="s">
        <v>1</v>
      </c>
      <c r="D9" s="6" t="s">
        <v>2</v>
      </c>
      <c r="E9" s="9" t="s">
        <v>13</v>
      </c>
      <c r="F9" s="9" t="s">
        <v>14</v>
      </c>
      <c r="G9" s="6" t="s">
        <v>3</v>
      </c>
      <c r="H9" s="3" t="s">
        <v>33</v>
      </c>
      <c r="I9" s="6" t="s">
        <v>4</v>
      </c>
      <c r="J9" s="6" t="s">
        <v>5</v>
      </c>
      <c r="K9" s="6" t="s">
        <v>6</v>
      </c>
      <c r="L9" s="6" t="s">
        <v>7</v>
      </c>
      <c r="M9" s="6" t="s">
        <v>8</v>
      </c>
      <c r="N9" s="3" t="s">
        <v>20</v>
      </c>
      <c r="O9" s="6" t="s">
        <v>9</v>
      </c>
    </row>
    <row r="10" spans="1:16" x14ac:dyDescent="0.2">
      <c r="A10" s="27"/>
      <c r="B10" s="7">
        <v>1</v>
      </c>
      <c r="C10" s="4">
        <v>22219108302</v>
      </c>
      <c r="D10" s="2" t="s">
        <v>27</v>
      </c>
      <c r="E10" s="2" t="s">
        <v>22</v>
      </c>
      <c r="F10" s="20" t="s">
        <v>24</v>
      </c>
      <c r="G10" s="4">
        <v>3.88</v>
      </c>
      <c r="H10" s="8">
        <f>G10/4.12*100</f>
        <v>94.174757281553383</v>
      </c>
      <c r="I10" s="11">
        <v>84</v>
      </c>
      <c r="J10" s="11">
        <v>92.5</v>
      </c>
      <c r="K10" s="11">
        <v>79.02</v>
      </c>
      <c r="L10" s="8">
        <f>I10*0.15+J10*0.1+K10*0.1</f>
        <v>29.752000000000002</v>
      </c>
      <c r="M10" s="8">
        <f>H10*0.6+L10*0.4</f>
        <v>68.405654368932034</v>
      </c>
      <c r="N10" s="4">
        <v>1</v>
      </c>
      <c r="O10" s="19" t="s">
        <v>32</v>
      </c>
    </row>
    <row r="11" spans="1:16" x14ac:dyDescent="0.2">
      <c r="A11" s="5" t="s">
        <v>11</v>
      </c>
      <c r="H11" s="10"/>
    </row>
    <row r="14" spans="1:16" ht="71.25" customHeight="1" x14ac:dyDescent="0.2">
      <c r="A14" s="2" t="s">
        <v>18</v>
      </c>
      <c r="B14" s="6" t="s">
        <v>0</v>
      </c>
      <c r="C14" s="6" t="s">
        <v>1</v>
      </c>
      <c r="D14" s="6" t="s">
        <v>2</v>
      </c>
      <c r="E14" s="9" t="s">
        <v>13</v>
      </c>
      <c r="F14" s="9" t="s">
        <v>14</v>
      </c>
      <c r="G14" s="6" t="s">
        <v>3</v>
      </c>
      <c r="H14" s="3" t="s">
        <v>17</v>
      </c>
      <c r="I14" s="6" t="s">
        <v>4</v>
      </c>
      <c r="J14" s="6" t="s">
        <v>5</v>
      </c>
      <c r="K14" s="6" t="s">
        <v>6</v>
      </c>
      <c r="L14" s="6" t="s">
        <v>7</v>
      </c>
      <c r="M14" s="6" t="s">
        <v>8</v>
      </c>
      <c r="N14" s="3" t="s">
        <v>20</v>
      </c>
      <c r="O14" s="6" t="s">
        <v>9</v>
      </c>
      <c r="P14" s="23" t="s">
        <v>36</v>
      </c>
    </row>
    <row r="15" spans="1:16" x14ac:dyDescent="0.2">
      <c r="A15" s="5" t="s">
        <v>12</v>
      </c>
    </row>
    <row r="18" spans="1:15" ht="69.75" customHeight="1" x14ac:dyDescent="0.2">
      <c r="A18" s="24" t="s">
        <v>19</v>
      </c>
      <c r="B18" s="2" t="s">
        <v>0</v>
      </c>
      <c r="C18" s="6" t="s">
        <v>1</v>
      </c>
      <c r="D18" s="6" t="s">
        <v>2</v>
      </c>
      <c r="E18" s="9" t="s">
        <v>13</v>
      </c>
      <c r="F18" s="9" t="s">
        <v>14</v>
      </c>
      <c r="G18" s="6" t="s">
        <v>3</v>
      </c>
      <c r="H18" s="3" t="s">
        <v>34</v>
      </c>
      <c r="I18" s="6" t="s">
        <v>4</v>
      </c>
      <c r="J18" s="6" t="s">
        <v>5</v>
      </c>
      <c r="K18" s="6" t="s">
        <v>6</v>
      </c>
      <c r="L18" s="6" t="s">
        <v>7</v>
      </c>
      <c r="M18" s="6" t="s">
        <v>8</v>
      </c>
      <c r="N18" s="3" t="s">
        <v>20</v>
      </c>
      <c r="O18" s="3" t="s">
        <v>37</v>
      </c>
    </row>
    <row r="19" spans="1:15" s="15" customFormat="1" x14ac:dyDescent="0.2">
      <c r="A19" s="25"/>
      <c r="B19" s="12">
        <v>2</v>
      </c>
      <c r="C19" s="12">
        <v>23219128220</v>
      </c>
      <c r="D19" s="16" t="s">
        <v>28</v>
      </c>
      <c r="E19" s="17" t="s">
        <v>22</v>
      </c>
      <c r="F19" s="18" t="s">
        <v>23</v>
      </c>
      <c r="G19" s="13">
        <v>3.64</v>
      </c>
      <c r="H19" s="13">
        <f>G19/4.31*100</f>
        <v>84.45475638051046</v>
      </c>
      <c r="I19" s="13">
        <v>78</v>
      </c>
      <c r="J19" s="13">
        <v>71</v>
      </c>
      <c r="K19" s="13">
        <v>80.84</v>
      </c>
      <c r="L19" s="13">
        <f>I19*0.15+J19*0.15+K19*0.1</f>
        <v>30.434000000000005</v>
      </c>
      <c r="M19" s="13">
        <f>H19*0.6+L19*0.4</f>
        <v>62.846453828306274</v>
      </c>
      <c r="N19" s="12">
        <f t="shared" ref="N19:N25" si="3">_xlfn.RANK.EQ(M19,$M$19:$M$25)</f>
        <v>7</v>
      </c>
      <c r="O19" s="22" t="s">
        <v>35</v>
      </c>
    </row>
    <row r="20" spans="1:15" s="15" customFormat="1" x14ac:dyDescent="0.2">
      <c r="A20" s="25"/>
      <c r="B20" s="12">
        <v>4</v>
      </c>
      <c r="C20" s="12">
        <v>23219128308</v>
      </c>
      <c r="D20" s="16" t="s">
        <v>29</v>
      </c>
      <c r="E20" s="17" t="s">
        <v>22</v>
      </c>
      <c r="F20" s="18" t="s">
        <v>24</v>
      </c>
      <c r="G20" s="13">
        <v>3.9</v>
      </c>
      <c r="H20" s="13">
        <f t="shared" ref="H20:H25" si="4">G20/4.31*100</f>
        <v>90.487238979118331</v>
      </c>
      <c r="I20" s="13">
        <v>79</v>
      </c>
      <c r="J20" s="13">
        <v>71</v>
      </c>
      <c r="K20" s="13">
        <v>82.32</v>
      </c>
      <c r="L20" s="13">
        <f t="shared" ref="L20:L25" si="5">I20*0.15+J20*0.15+K20*0.1</f>
        <v>30.731999999999999</v>
      </c>
      <c r="M20" s="13">
        <f t="shared" ref="M20:M25" si="6">H20*0.6+L20*0.4</f>
        <v>66.585143387470993</v>
      </c>
      <c r="N20" s="12">
        <f t="shared" si="3"/>
        <v>1</v>
      </c>
      <c r="O20" s="22" t="s">
        <v>35</v>
      </c>
    </row>
    <row r="21" spans="1:15" s="15" customFormat="1" x14ac:dyDescent="0.2">
      <c r="A21" s="25"/>
      <c r="B21" s="12">
        <v>6</v>
      </c>
      <c r="C21" s="12">
        <v>23219128341</v>
      </c>
      <c r="D21" s="16" t="s">
        <v>29</v>
      </c>
      <c r="E21" s="17" t="s">
        <v>22</v>
      </c>
      <c r="F21" s="18" t="s">
        <v>23</v>
      </c>
      <c r="G21" s="13">
        <v>3.8</v>
      </c>
      <c r="H21" s="13">
        <f t="shared" si="4"/>
        <v>88.167053364269137</v>
      </c>
      <c r="I21" s="13">
        <v>78.5</v>
      </c>
      <c r="J21" s="13">
        <v>71</v>
      </c>
      <c r="K21" s="13">
        <v>79.42</v>
      </c>
      <c r="L21" s="13">
        <f t="shared" si="5"/>
        <v>30.367000000000001</v>
      </c>
      <c r="M21" s="13">
        <f t="shared" si="6"/>
        <v>65.047032018561481</v>
      </c>
      <c r="N21" s="12">
        <f t="shared" si="3"/>
        <v>4</v>
      </c>
      <c r="O21" s="22" t="s">
        <v>35</v>
      </c>
    </row>
    <row r="22" spans="1:15" s="15" customFormat="1" x14ac:dyDescent="0.2">
      <c r="A22" s="25"/>
      <c r="B22" s="12">
        <v>7</v>
      </c>
      <c r="C22" s="12">
        <v>23219128317</v>
      </c>
      <c r="D22" s="16" t="s">
        <v>29</v>
      </c>
      <c r="E22" s="17" t="s">
        <v>22</v>
      </c>
      <c r="F22" s="18" t="s">
        <v>23</v>
      </c>
      <c r="G22" s="13">
        <v>3.67</v>
      </c>
      <c r="H22" s="13">
        <f t="shared" si="4"/>
        <v>85.150812064965194</v>
      </c>
      <c r="I22" s="13">
        <v>78</v>
      </c>
      <c r="J22" s="13">
        <v>71</v>
      </c>
      <c r="K22" s="13">
        <v>78</v>
      </c>
      <c r="L22" s="13">
        <f t="shared" si="5"/>
        <v>30.150000000000002</v>
      </c>
      <c r="M22" s="13">
        <f t="shared" si="6"/>
        <v>63.150487238979117</v>
      </c>
      <c r="N22" s="12">
        <f t="shared" si="3"/>
        <v>6</v>
      </c>
      <c r="O22" s="22" t="s">
        <v>35</v>
      </c>
    </row>
    <row r="23" spans="1:15" s="15" customFormat="1" x14ac:dyDescent="0.2">
      <c r="A23" s="25"/>
      <c r="B23" s="12">
        <v>11</v>
      </c>
      <c r="C23" s="12">
        <v>23219128525</v>
      </c>
      <c r="D23" s="16" t="s">
        <v>30</v>
      </c>
      <c r="E23" s="17" t="s">
        <v>22</v>
      </c>
      <c r="F23" s="18" t="s">
        <v>23</v>
      </c>
      <c r="G23" s="13">
        <v>3.69</v>
      </c>
      <c r="H23" s="13">
        <f t="shared" si="4"/>
        <v>85.614849187935036</v>
      </c>
      <c r="I23" s="21">
        <v>78.5</v>
      </c>
      <c r="J23" s="21">
        <v>71</v>
      </c>
      <c r="K23" s="21">
        <v>80.680000000000007</v>
      </c>
      <c r="L23" s="13">
        <f t="shared" si="5"/>
        <v>30.493000000000002</v>
      </c>
      <c r="M23" s="13">
        <f t="shared" si="6"/>
        <v>63.566109512761024</v>
      </c>
      <c r="N23" s="12">
        <f t="shared" si="3"/>
        <v>5</v>
      </c>
      <c r="O23" s="22" t="s">
        <v>35</v>
      </c>
    </row>
    <row r="24" spans="1:15" s="15" customFormat="1" x14ac:dyDescent="0.2">
      <c r="A24" s="25"/>
      <c r="B24" s="12">
        <v>12</v>
      </c>
      <c r="C24" s="12">
        <v>23219128517</v>
      </c>
      <c r="D24" s="16" t="s">
        <v>30</v>
      </c>
      <c r="E24" s="17" t="s">
        <v>22</v>
      </c>
      <c r="F24" s="18" t="s">
        <v>24</v>
      </c>
      <c r="G24" s="13">
        <v>3.89</v>
      </c>
      <c r="H24" s="13">
        <f t="shared" si="4"/>
        <v>90.255220417633424</v>
      </c>
      <c r="I24" s="21">
        <v>78.5</v>
      </c>
      <c r="J24" s="21">
        <v>71</v>
      </c>
      <c r="K24" s="21">
        <v>79.989999999999995</v>
      </c>
      <c r="L24" s="13">
        <f t="shared" si="5"/>
        <v>30.423999999999999</v>
      </c>
      <c r="M24" s="13">
        <f t="shared" si="6"/>
        <v>66.322732250580046</v>
      </c>
      <c r="N24" s="12">
        <f t="shared" si="3"/>
        <v>2</v>
      </c>
      <c r="O24" s="22" t="s">
        <v>35</v>
      </c>
    </row>
    <row r="25" spans="1:15" s="15" customFormat="1" x14ac:dyDescent="0.2">
      <c r="A25" s="25"/>
      <c r="B25" s="12">
        <v>13</v>
      </c>
      <c r="C25" s="12">
        <v>23219128519</v>
      </c>
      <c r="D25" s="16" t="s">
        <v>30</v>
      </c>
      <c r="E25" s="17" t="s">
        <v>22</v>
      </c>
      <c r="F25" s="18" t="s">
        <v>23</v>
      </c>
      <c r="G25" s="13">
        <v>3.79</v>
      </c>
      <c r="H25" s="13">
        <f t="shared" si="4"/>
        <v>87.93503480278423</v>
      </c>
      <c r="I25" s="21">
        <v>80.5</v>
      </c>
      <c r="J25" s="21">
        <v>71</v>
      </c>
      <c r="K25" s="21">
        <v>80.61</v>
      </c>
      <c r="L25" s="13">
        <f t="shared" si="5"/>
        <v>30.786000000000001</v>
      </c>
      <c r="M25" s="13">
        <f t="shared" si="6"/>
        <v>65.075420881670539</v>
      </c>
      <c r="N25" s="12">
        <f t="shared" si="3"/>
        <v>3</v>
      </c>
      <c r="O25" s="22" t="s">
        <v>35</v>
      </c>
    </row>
    <row r="26" spans="1:15" x14ac:dyDescent="0.2">
      <c r="A26" s="5" t="s">
        <v>10</v>
      </c>
    </row>
  </sheetData>
  <mergeCells count="3">
    <mergeCell ref="A2:A5"/>
    <mergeCell ref="A9:A10"/>
    <mergeCell ref="A18:A25"/>
  </mergeCells>
  <phoneticPr fontId="8" type="noConversion"/>
  <pageMargins left="7.874015748031496E-2" right="7.874015748031496E-2" top="0.74803149606299213" bottom="7.874015748031496E-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国家励志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2023-10-20T09:34:31Z</cp:lastPrinted>
  <dcterms:created xsi:type="dcterms:W3CDTF">2022-10-13T15:26:00Z</dcterms:created>
  <dcterms:modified xsi:type="dcterms:W3CDTF">2024-10-16T05:50:35Z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2052-5.4.0.7913</vt:lpwstr>
  </property>
  <property fmtid="{D5CDD505-2E9C-101B-9397-08002B2CF9AE}" pid="3" name="ICV">
    <vt:lpwstr>60C2EB2CA1029DA385E53065DE77B230_43</vt:lpwstr>
  </property>
</Properties>
</file>