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学风\2024优秀毕业生\"/>
    </mc:Choice>
  </mc:AlternateContent>
  <xr:revisionPtr revIDLastSave="0" documentId="13_ncr:1_{1F7944B4-E2F4-4907-8BD9-9F9D54C142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英语一班" sheetId="1" r:id="rId1"/>
    <sheet name="20英语二班" sheetId="2" r:id="rId2"/>
    <sheet name="20英语三班" sheetId="3" r:id="rId3"/>
  </sheets>
  <definedNames>
    <definedName name="_xlnm._FilterDatabase" localSheetId="1" hidden="1">'20英语二班'!$A$1:$S$8</definedName>
    <definedName name="_xlnm._FilterDatabase" localSheetId="2" hidden="1">'20英语三班'!$A$1:$S$8</definedName>
    <definedName name="_xlnm._FilterDatabase" localSheetId="0" hidden="1">'20英语一班'!$A$1:$S$7</definedName>
  </definedNames>
  <calcPr calcId="191029"/>
</workbook>
</file>

<file path=xl/calcChain.xml><?xml version="1.0" encoding="utf-8"?>
<calcChain xmlns="http://schemas.openxmlformats.org/spreadsheetml/2006/main">
  <c r="L9" i="2" l="1"/>
  <c r="M9" i="2" s="1"/>
  <c r="J9" i="2"/>
  <c r="K9" i="2" s="1"/>
  <c r="N9" i="2" l="1"/>
  <c r="O9" i="2" s="1"/>
</calcChain>
</file>

<file path=xl/sharedStrings.xml><?xml version="1.0" encoding="utf-8"?>
<sst xmlns="http://schemas.openxmlformats.org/spreadsheetml/2006/main" count="198" uniqueCount="86">
  <si>
    <t>班级</t>
  </si>
  <si>
    <t>姓名</t>
  </si>
  <si>
    <t>学号</t>
  </si>
  <si>
    <t>总智育成绩</t>
  </si>
  <si>
    <t>总智育排名</t>
  </si>
  <si>
    <t>总综合成绩</t>
  </si>
  <si>
    <t>总综合排名</t>
  </si>
  <si>
    <t>总排名和</t>
  </si>
  <si>
    <t>最终排名</t>
  </si>
  <si>
    <t>备注</t>
  </si>
  <si>
    <t>2020/2021智育成绩</t>
    <phoneticPr fontId="4" type="noConversion"/>
  </si>
  <si>
    <t>2020/2021综合总评</t>
    <phoneticPr fontId="4" type="noConversion"/>
  </si>
  <si>
    <t>2021/2022智育成绩</t>
    <phoneticPr fontId="4" type="noConversion"/>
  </si>
  <si>
    <t>2021/2022综合总评</t>
    <phoneticPr fontId="4" type="noConversion"/>
  </si>
  <si>
    <t>2022/2023智育成绩</t>
    <phoneticPr fontId="4" type="noConversion"/>
  </si>
  <si>
    <t>2022/2023综合总评</t>
    <phoneticPr fontId="4" type="noConversion"/>
  </si>
  <si>
    <t>20英语一班</t>
  </si>
  <si>
    <t>20英语一班</t>
    <phoneticPr fontId="4" type="noConversion"/>
  </si>
  <si>
    <t>20219108125</t>
  </si>
  <si>
    <t>20219108103</t>
  </si>
  <si>
    <t>20219108118</t>
  </si>
  <si>
    <t>20219108117</t>
  </si>
  <si>
    <t>20219108109</t>
  </si>
  <si>
    <t>20219108104</t>
  </si>
  <si>
    <t>20219108204</t>
  </si>
  <si>
    <t>20英语二班</t>
  </si>
  <si>
    <t>20英语二班</t>
    <phoneticPr fontId="4" type="noConversion"/>
  </si>
  <si>
    <t>曹芝航</t>
  </si>
  <si>
    <t>20219108216</t>
  </si>
  <si>
    <t>20219108218</t>
  </si>
  <si>
    <t>20219108212</t>
  </si>
  <si>
    <t>20219108203</t>
  </si>
  <si>
    <t>20219108202</t>
  </si>
  <si>
    <t>20219108206</t>
  </si>
  <si>
    <t>20英语三班</t>
  </si>
  <si>
    <t>20英语三班</t>
    <phoneticPr fontId="4" type="noConversion"/>
  </si>
  <si>
    <t>20219108316</t>
  </si>
  <si>
    <t>林旖雯</t>
    <phoneticPr fontId="4" type="noConversion"/>
  </si>
  <si>
    <t>主要荣誉</t>
    <phoneticPr fontId="4" type="noConversion"/>
  </si>
  <si>
    <t>2020-2021学年二等奖学金、三好学生；2021-2022学年二等奖学金；2022-2023学年二等奖学金</t>
    <phoneticPr fontId="4" type="noConversion"/>
  </si>
  <si>
    <t>2020-2021学年二等奖学金、三好学生；2021-2022学年三等奖学金；2022-2023学年一等奖学金</t>
    <phoneticPr fontId="4" type="noConversion"/>
  </si>
  <si>
    <t>2020-2021学年三等奖学金；2021-2022学年三等奖学金；2022-2023学年三等奖学金</t>
    <phoneticPr fontId="4" type="noConversion"/>
  </si>
  <si>
    <t>2020-2021学年二等奖学金、三好学生；2021-2022学年一等奖学金；2022-2023学年三等奖学金、三好学生</t>
    <phoneticPr fontId="4" type="noConversion"/>
  </si>
  <si>
    <t>2020-2021学年一等奖学金、三好学生；2021-2022学年一等奖学金、三好学生；2022-2023学年三等奖学金</t>
    <phoneticPr fontId="4" type="noConversion"/>
  </si>
  <si>
    <t>2020-2021学年二等奖学金、三好学生；2021-2022学年二等奖学金、三好学生；2022-2023学年二等奖学金</t>
    <phoneticPr fontId="4" type="noConversion"/>
  </si>
  <si>
    <t>2020-2021学年三等奖学金；2021-2022学年二等奖学金、三好学生；2022-2023学年一等奖学金、三好学生</t>
    <phoneticPr fontId="4" type="noConversion"/>
  </si>
  <si>
    <t>2020-2021学年三等奖学金；2021-2022学年三等奖学金、三好学生；2022-2023学年三等奖学金</t>
    <phoneticPr fontId="4" type="noConversion"/>
  </si>
  <si>
    <t>2020-2021学年二等奖学金、三好学生；2021-2022学年二等奖学金、三好学生；2022-2023学年一等奖学金、三好学生</t>
    <phoneticPr fontId="4" type="noConversion"/>
  </si>
  <si>
    <t>2020-2021学年二等奖学金；2021-2022学年二等奖学金；2022-2023学年二等奖学金</t>
    <phoneticPr fontId="4" type="noConversion"/>
  </si>
  <si>
    <t>2020-2021学年三等奖金、三好学生；2021-2022学年三等奖学金；2022-2023学年三等奖学金</t>
    <phoneticPr fontId="4" type="noConversion"/>
  </si>
  <si>
    <t>2020-2021学年三等奖学金；2021-2022学年二等奖学金；2022-2023学年三等奖学金</t>
    <phoneticPr fontId="4" type="noConversion"/>
  </si>
  <si>
    <t>2020-2021学年三等奖学金；2021-2022学年三等奖学金、三好学生；2022-2023学年二等奖学金、三好学生</t>
    <phoneticPr fontId="4" type="noConversion"/>
  </si>
  <si>
    <t>2020-2021学年一等奖学金、三好学生、省政府奖学金；2021-2022学年二等奖学金、三好学生；2022-2023学年三等奖学金</t>
    <phoneticPr fontId="4" type="noConversion"/>
  </si>
  <si>
    <t>2020-2021学年一等奖学金、三好学生；2021-2022学年一等奖学金、省政府奖学金；2022-2023学年二等奖学金</t>
    <phoneticPr fontId="4" type="noConversion"/>
  </si>
  <si>
    <t>2020-2021学年一等奖学金、三好学生、省政府奖学金；2021-2022学年二等奖学金、省政府奖学金；2022-2023学年二等奖学金、省政府奖学金</t>
    <phoneticPr fontId="4" type="noConversion"/>
  </si>
  <si>
    <t>2020-2021学年一等奖学金、三好学生、省政府奖学金；2021-2022学年一等奖学金、三好学生、省政府奖学金；2022-2023学年一等奖学金、三好学生、省政府奖学金</t>
    <phoneticPr fontId="4" type="noConversion"/>
  </si>
  <si>
    <t>2020-2021学年二等奖学金、三好学生；2021-2022学年三等奖学金；2022-2023学年二等奖学金、省政府奖学金</t>
    <phoneticPr fontId="4" type="noConversion"/>
  </si>
  <si>
    <t>拟省优</t>
    <phoneticPr fontId="4" type="noConversion"/>
  </si>
  <si>
    <t>拟校优</t>
    <phoneticPr fontId="4" type="noConversion"/>
  </si>
  <si>
    <t>专四情况</t>
    <phoneticPr fontId="4" type="noConversion"/>
  </si>
  <si>
    <t>通过</t>
    <phoneticPr fontId="4" type="noConversion"/>
  </si>
  <si>
    <t>前10%</t>
    <phoneticPr fontId="4" type="noConversion"/>
  </si>
  <si>
    <t>前40%</t>
    <phoneticPr fontId="4" type="noConversion"/>
  </si>
  <si>
    <t>班内排名</t>
    <phoneticPr fontId="4" type="noConversion"/>
  </si>
  <si>
    <t>昌雅轩</t>
    <phoneticPr fontId="4" type="noConversion"/>
  </si>
  <si>
    <t>陈倩倩</t>
    <phoneticPr fontId="4" type="noConversion"/>
  </si>
  <si>
    <t>杜锦阳</t>
    <phoneticPr fontId="4" type="noConversion"/>
  </si>
  <si>
    <t>王嘉怡</t>
    <phoneticPr fontId="4" type="noConversion"/>
  </si>
  <si>
    <t>应佳宁</t>
    <phoneticPr fontId="4" type="noConversion"/>
  </si>
  <si>
    <t>张思维</t>
    <phoneticPr fontId="4" type="noConversion"/>
  </si>
  <si>
    <t>林群欣</t>
    <phoneticPr fontId="4" type="noConversion"/>
  </si>
  <si>
    <t>林奥易</t>
    <phoneticPr fontId="4" type="noConversion"/>
  </si>
  <si>
    <t>姚湉湉</t>
    <phoneticPr fontId="4" type="noConversion"/>
  </si>
  <si>
    <t>徐丽霞</t>
    <phoneticPr fontId="4" type="noConversion"/>
  </si>
  <si>
    <t>梁爽</t>
    <phoneticPr fontId="4" type="noConversion"/>
  </si>
  <si>
    <t>丁洁</t>
    <phoneticPr fontId="4" type="noConversion"/>
  </si>
  <si>
    <t>周琪</t>
    <phoneticPr fontId="4" type="noConversion"/>
  </si>
  <si>
    <t>应涛</t>
    <phoneticPr fontId="4" type="noConversion"/>
  </si>
  <si>
    <t>彭雨昕</t>
    <phoneticPr fontId="4" type="noConversion"/>
  </si>
  <si>
    <t>张容慈</t>
    <phoneticPr fontId="4" type="noConversion"/>
  </si>
  <si>
    <t>叶双</t>
    <phoneticPr fontId="4" type="noConversion"/>
  </si>
  <si>
    <t>唐鑫</t>
    <phoneticPr fontId="4" type="noConversion"/>
  </si>
  <si>
    <t>谭悦</t>
  </si>
  <si>
    <t>20219108210</t>
  </si>
  <si>
    <t>2020-2021学年三等奖学金；2021-2022学年三等奖学金、院优秀团学干部、优秀学生干部；2022-2023学年三等奖学金、三好学生、校优秀学生干部</t>
    <phoneticPr fontId="4" type="noConversion"/>
  </si>
  <si>
    <t>2020-2021学年二等奖学金、三好学生；2021-2022学年一等奖学金、三好学生、校优秀团学干部；2022-2023学年二等奖学金、校心理短视频三等奖、NECCS初赛一等奖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</si>
</sst>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0_);[Red]\(0.00\)"/>
    <numFmt numFmtId="179" formatCode="0_ "/>
  </numFmts>
  <fonts count="15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Arial"/>
      <family val="2"/>
    </font>
    <font>
      <sz val="12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0" fillId="2" borderId="0" xfId="0" applyFill="1" applyAlignment="1">
      <alignment vertical="center" wrapText="1"/>
    </xf>
    <xf numFmtId="178" fontId="1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zoomScale="90" zoomScaleNormal="90" workbookViewId="0">
      <selection activeCell="B7" sqref="B7"/>
    </sheetView>
  </sheetViews>
  <sheetFormatPr defaultColWidth="9" defaultRowHeight="14.25" x14ac:dyDescent="0.2"/>
  <cols>
    <col min="1" max="1" width="11.375" customWidth="1"/>
    <col min="2" max="2" width="10.75" customWidth="1"/>
    <col min="3" max="3" width="16.125" customWidth="1"/>
    <col min="4" max="4" width="11" customWidth="1"/>
    <col min="5" max="5" width="11.875" customWidth="1"/>
    <col min="6" max="6" width="11.625" customWidth="1"/>
    <col min="7" max="7" width="11.75" customWidth="1"/>
    <col min="8" max="8" width="10.75" customWidth="1"/>
    <col min="9" max="9" width="12.5" customWidth="1"/>
    <col min="10" max="10" width="12.375" customWidth="1"/>
    <col min="11" max="11" width="12.125" style="6" customWidth="1"/>
    <col min="12" max="12" width="12.75" style="6" customWidth="1"/>
    <col min="13" max="13" width="12.125" style="6" customWidth="1"/>
    <col min="14" max="14" width="9" style="3"/>
    <col min="15" max="16" width="9" style="22"/>
    <col min="17" max="17" width="11.5" customWidth="1"/>
    <col min="18" max="18" width="28.625" customWidth="1"/>
    <col min="19" max="19" width="9" customWidth="1"/>
  </cols>
  <sheetData>
    <row r="1" spans="1:20" s="14" customFormat="1" ht="31.5" customHeight="1" x14ac:dyDescent="0.2">
      <c r="A1" s="24" t="s">
        <v>0</v>
      </c>
      <c r="B1" s="24" t="s">
        <v>1</v>
      </c>
      <c r="C1" s="24" t="s">
        <v>2</v>
      </c>
      <c r="D1" s="24" t="s">
        <v>10</v>
      </c>
      <c r="E1" s="24" t="s">
        <v>11</v>
      </c>
      <c r="F1" s="24" t="s">
        <v>12</v>
      </c>
      <c r="G1" s="24" t="s">
        <v>13</v>
      </c>
      <c r="H1" s="24" t="s">
        <v>14</v>
      </c>
      <c r="I1" s="24" t="s">
        <v>15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13" t="s">
        <v>63</v>
      </c>
      <c r="Q1" s="24" t="s">
        <v>59</v>
      </c>
      <c r="R1" s="24" t="s">
        <v>38</v>
      </c>
      <c r="S1" s="24" t="s">
        <v>9</v>
      </c>
      <c r="T1" s="25"/>
    </row>
    <row r="2" spans="1:20" s="16" customFormat="1" ht="46.5" customHeight="1" x14ac:dyDescent="0.2">
      <c r="A2" s="11" t="s">
        <v>16</v>
      </c>
      <c r="B2" s="12" t="s">
        <v>64</v>
      </c>
      <c r="C2" s="12" t="s">
        <v>19</v>
      </c>
      <c r="D2" s="15">
        <v>100</v>
      </c>
      <c r="E2" s="15">
        <v>96.084000000000003</v>
      </c>
      <c r="F2" s="15">
        <v>100</v>
      </c>
      <c r="G2" s="15">
        <v>93.515000000000001</v>
      </c>
      <c r="H2" s="18">
        <v>100.5</v>
      </c>
      <c r="I2" s="18">
        <v>93.34</v>
      </c>
      <c r="J2" s="15">
        <v>100.18055555555554</v>
      </c>
      <c r="K2" s="11">
        <v>1</v>
      </c>
      <c r="L2" s="15">
        <v>94.312999999999988</v>
      </c>
      <c r="M2" s="11">
        <v>1</v>
      </c>
      <c r="N2" s="11">
        <v>2</v>
      </c>
      <c r="O2" s="11">
        <v>1</v>
      </c>
      <c r="P2" s="11" t="s">
        <v>61</v>
      </c>
      <c r="Q2" s="11" t="s">
        <v>60</v>
      </c>
      <c r="R2" s="26" t="s">
        <v>54</v>
      </c>
      <c r="S2" s="27" t="s">
        <v>57</v>
      </c>
      <c r="T2" s="17"/>
    </row>
    <row r="3" spans="1:20" s="17" customFormat="1" ht="46.5" customHeight="1" x14ac:dyDescent="0.2">
      <c r="A3" s="11" t="s">
        <v>16</v>
      </c>
      <c r="B3" s="12" t="s">
        <v>37</v>
      </c>
      <c r="C3" s="12" t="s">
        <v>20</v>
      </c>
      <c r="D3" s="15">
        <v>88.916256157635473</v>
      </c>
      <c r="E3" s="15">
        <v>88.249379310344835</v>
      </c>
      <c r="F3" s="15">
        <v>93.17307692307692</v>
      </c>
      <c r="G3" s="15">
        <v>88.892499999999998</v>
      </c>
      <c r="H3" s="18">
        <v>97.341379310344834</v>
      </c>
      <c r="I3" s="18">
        <v>90.784827586206902</v>
      </c>
      <c r="J3" s="15">
        <v>93.377601995705447</v>
      </c>
      <c r="K3" s="11">
        <v>3</v>
      </c>
      <c r="L3" s="15">
        <v>89.308902298850583</v>
      </c>
      <c r="M3" s="11">
        <v>2</v>
      </c>
      <c r="N3" s="11">
        <v>5</v>
      </c>
      <c r="O3" s="11">
        <v>2</v>
      </c>
      <c r="P3" s="11" t="s">
        <v>61</v>
      </c>
      <c r="Q3" s="11" t="s">
        <v>60</v>
      </c>
      <c r="R3" s="26" t="s">
        <v>39</v>
      </c>
      <c r="S3" s="27" t="s">
        <v>58</v>
      </c>
    </row>
    <row r="4" spans="1:20" s="17" customFormat="1" ht="45.75" customHeight="1" x14ac:dyDescent="0.2">
      <c r="A4" s="11" t="s">
        <v>16</v>
      </c>
      <c r="B4" s="12" t="s">
        <v>68</v>
      </c>
      <c r="C4" s="12" t="s">
        <v>21</v>
      </c>
      <c r="D4" s="15">
        <v>94.334975369458135</v>
      </c>
      <c r="E4" s="15">
        <v>90.174482758620698</v>
      </c>
      <c r="F4" s="15">
        <v>92.47252747252746</v>
      </c>
      <c r="G4" s="15">
        <v>88.007142857142838</v>
      </c>
      <c r="H4" s="18">
        <v>95.231034482758631</v>
      </c>
      <c r="I4" s="18">
        <v>88.038620689655176</v>
      </c>
      <c r="J4" s="15">
        <v>94.037736305839758</v>
      </c>
      <c r="K4" s="11">
        <v>2</v>
      </c>
      <c r="L4" s="15">
        <v>88.740082101806252</v>
      </c>
      <c r="M4" s="11">
        <v>3</v>
      </c>
      <c r="N4" s="11">
        <v>5</v>
      </c>
      <c r="O4" s="11">
        <v>3</v>
      </c>
      <c r="P4" s="11" t="s">
        <v>61</v>
      </c>
      <c r="Q4" s="11" t="s">
        <v>60</v>
      </c>
      <c r="R4" s="26" t="s">
        <v>40</v>
      </c>
      <c r="S4" s="27" t="s">
        <v>58</v>
      </c>
    </row>
    <row r="5" spans="1:20" s="16" customFormat="1" ht="50.25" customHeight="1" x14ac:dyDescent="0.2">
      <c r="A5" s="11" t="s">
        <v>17</v>
      </c>
      <c r="B5" s="11" t="s">
        <v>81</v>
      </c>
      <c r="C5" s="11" t="s">
        <v>18</v>
      </c>
      <c r="D5" s="15">
        <v>87.931034482758633</v>
      </c>
      <c r="E5" s="15">
        <v>86.941724137931047</v>
      </c>
      <c r="F5" s="15">
        <v>90.714285714285708</v>
      </c>
      <c r="G5" s="15">
        <v>86.984285714285704</v>
      </c>
      <c r="H5" s="15">
        <v>96.522985029487373</v>
      </c>
      <c r="I5" s="15">
        <v>89.658791017692408</v>
      </c>
      <c r="J5" s="15">
        <v>91.961433701808602</v>
      </c>
      <c r="K5" s="11">
        <v>5</v>
      </c>
      <c r="L5" s="15">
        <v>87.861600289969715</v>
      </c>
      <c r="M5" s="11">
        <v>6</v>
      </c>
      <c r="N5" s="11">
        <v>11</v>
      </c>
      <c r="O5" s="11">
        <v>4</v>
      </c>
      <c r="P5" s="11" t="s">
        <v>62</v>
      </c>
      <c r="Q5" s="11" t="s">
        <v>60</v>
      </c>
      <c r="R5" s="26" t="s">
        <v>41</v>
      </c>
      <c r="S5" s="27" t="s">
        <v>58</v>
      </c>
      <c r="T5" s="17"/>
    </row>
    <row r="6" spans="1:20" s="16" customFormat="1" ht="44.25" customHeight="1" x14ac:dyDescent="0.2">
      <c r="A6" s="11" t="s">
        <v>16</v>
      </c>
      <c r="B6" s="12" t="s">
        <v>69</v>
      </c>
      <c r="C6" s="12" t="s">
        <v>23</v>
      </c>
      <c r="D6" s="15">
        <v>93.349753694581295</v>
      </c>
      <c r="E6" s="15">
        <v>90.916827586206907</v>
      </c>
      <c r="F6" s="15">
        <v>89.999999999999986</v>
      </c>
      <c r="G6" s="15">
        <v>90.38000000000001</v>
      </c>
      <c r="H6" s="18">
        <v>84.913793103448285</v>
      </c>
      <c r="I6" s="18">
        <v>83.90327586206898</v>
      </c>
      <c r="J6" s="15">
        <v>89.186850027367271</v>
      </c>
      <c r="K6" s="11">
        <v>8</v>
      </c>
      <c r="L6" s="15">
        <v>88.400034482758642</v>
      </c>
      <c r="M6" s="11">
        <v>4</v>
      </c>
      <c r="N6" s="11">
        <v>12</v>
      </c>
      <c r="O6" s="11">
        <v>5</v>
      </c>
      <c r="P6" s="11" t="s">
        <v>62</v>
      </c>
      <c r="Q6" s="11" t="s">
        <v>60</v>
      </c>
      <c r="R6" s="26" t="s">
        <v>52</v>
      </c>
      <c r="S6" s="27" t="s">
        <v>58</v>
      </c>
      <c r="T6" s="17"/>
    </row>
    <row r="7" spans="1:20" s="16" customFormat="1" ht="46.5" customHeight="1" x14ac:dyDescent="0.2">
      <c r="A7" s="11" t="s">
        <v>16</v>
      </c>
      <c r="B7" s="12" t="s">
        <v>70</v>
      </c>
      <c r="C7" s="12" t="s">
        <v>22</v>
      </c>
      <c r="D7" s="15">
        <v>92.857142857142875</v>
      </c>
      <c r="E7" s="15">
        <v>90.176000000000002</v>
      </c>
      <c r="F7" s="15">
        <v>92.857142857142847</v>
      </c>
      <c r="G7" s="15">
        <v>88.797142857142859</v>
      </c>
      <c r="H7" s="18">
        <v>89.465517241379317</v>
      </c>
      <c r="I7" s="18">
        <v>86.119310344827596</v>
      </c>
      <c r="J7" s="15">
        <v>91.63238916256158</v>
      </c>
      <c r="K7" s="11">
        <v>7</v>
      </c>
      <c r="L7" s="15">
        <v>88.364151067323476</v>
      </c>
      <c r="M7" s="11">
        <v>5</v>
      </c>
      <c r="N7" s="11">
        <v>12</v>
      </c>
      <c r="O7" s="11">
        <v>6</v>
      </c>
      <c r="P7" s="11" t="s">
        <v>62</v>
      </c>
      <c r="Q7" s="11" t="s">
        <v>60</v>
      </c>
      <c r="R7" s="26" t="s">
        <v>42</v>
      </c>
      <c r="S7" s="27" t="s">
        <v>58</v>
      </c>
      <c r="T7" s="17"/>
    </row>
  </sheetData>
  <autoFilter ref="A1:S7" xr:uid="{00000000-0009-0000-0000-000000000000}">
    <sortState xmlns:xlrd2="http://schemas.microsoft.com/office/spreadsheetml/2017/richdata2" ref="A2:S7">
      <sortCondition ref="O1:O7"/>
    </sortState>
  </autoFilter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"/>
  <sheetViews>
    <sheetView tabSelected="1" zoomScale="90" zoomScaleNormal="90" workbookViewId="0">
      <selection activeCell="R5" sqref="R5"/>
    </sheetView>
  </sheetViews>
  <sheetFormatPr defaultColWidth="9" defaultRowHeight="14.25" x14ac:dyDescent="0.2"/>
  <cols>
    <col min="1" max="1" width="11.5" customWidth="1"/>
    <col min="2" max="2" width="11" customWidth="1"/>
    <col min="3" max="3" width="12.875" customWidth="1"/>
    <col min="4" max="4" width="12.5" customWidth="1"/>
    <col min="5" max="5" width="12.25" customWidth="1"/>
    <col min="6" max="6" width="12" customWidth="1"/>
    <col min="7" max="7" width="12.125" customWidth="1"/>
    <col min="8" max="8" width="12.5" customWidth="1"/>
    <col min="9" max="9" width="12.125" customWidth="1"/>
    <col min="10" max="10" width="11.5" customWidth="1"/>
    <col min="11" max="11" width="8.125" style="6" customWidth="1"/>
    <col min="12" max="12" width="7.875" style="6" customWidth="1"/>
    <col min="13" max="13" width="7.25" style="6" customWidth="1"/>
    <col min="14" max="14" width="7.125" customWidth="1"/>
    <col min="15" max="15" width="6.25" style="22" customWidth="1"/>
    <col min="16" max="16" width="10.375" style="22" customWidth="1"/>
    <col min="17" max="17" width="10.375" customWidth="1"/>
    <col min="18" max="18" width="28" customWidth="1"/>
    <col min="19" max="19" width="9" customWidth="1"/>
  </cols>
  <sheetData>
    <row r="1" spans="1:19" s="28" customFormat="1" ht="31.5" customHeight="1" x14ac:dyDescent="0.2">
      <c r="A1" s="24" t="s">
        <v>0</v>
      </c>
      <c r="B1" s="24" t="s">
        <v>1</v>
      </c>
      <c r="C1" s="24" t="s">
        <v>2</v>
      </c>
      <c r="D1" s="24" t="s">
        <v>10</v>
      </c>
      <c r="E1" s="24" t="s">
        <v>11</v>
      </c>
      <c r="F1" s="24" t="s">
        <v>12</v>
      </c>
      <c r="G1" s="24" t="s">
        <v>13</v>
      </c>
      <c r="H1" s="24" t="s">
        <v>14</v>
      </c>
      <c r="I1" s="24" t="s">
        <v>15</v>
      </c>
      <c r="J1" s="24" t="s">
        <v>3</v>
      </c>
      <c r="K1" s="24" t="s">
        <v>4</v>
      </c>
      <c r="L1" s="24" t="s">
        <v>5</v>
      </c>
      <c r="M1" s="24" t="s">
        <v>6</v>
      </c>
      <c r="N1" s="24" t="s">
        <v>7</v>
      </c>
      <c r="O1" s="24" t="s">
        <v>8</v>
      </c>
      <c r="P1" s="24" t="s">
        <v>63</v>
      </c>
      <c r="Q1" s="24" t="s">
        <v>59</v>
      </c>
      <c r="R1" s="24" t="s">
        <v>38</v>
      </c>
      <c r="S1" s="24" t="s">
        <v>9</v>
      </c>
    </row>
    <row r="2" spans="1:19" s="6" customFormat="1" ht="49.5" customHeight="1" x14ac:dyDescent="0.2">
      <c r="A2" s="11" t="s">
        <v>25</v>
      </c>
      <c r="B2" s="12" t="s">
        <v>65</v>
      </c>
      <c r="C2" s="12" t="s">
        <v>28</v>
      </c>
      <c r="D2" s="19">
        <v>98.786407766990308</v>
      </c>
      <c r="E2" s="19">
        <v>94.929285436893196</v>
      </c>
      <c r="F2" s="19">
        <v>100</v>
      </c>
      <c r="G2" s="19">
        <v>94.820000000000007</v>
      </c>
      <c r="H2" s="20">
        <v>100.5</v>
      </c>
      <c r="I2" s="19">
        <v>93.62</v>
      </c>
      <c r="J2" s="19">
        <v>99.809735706580383</v>
      </c>
      <c r="K2" s="21">
        <v>1</v>
      </c>
      <c r="L2" s="19">
        <v>94.456428478964412</v>
      </c>
      <c r="M2" s="21">
        <v>1</v>
      </c>
      <c r="N2" s="21">
        <v>2</v>
      </c>
      <c r="O2" s="21">
        <v>1</v>
      </c>
      <c r="P2" s="21" t="s">
        <v>61</v>
      </c>
      <c r="Q2" s="21" t="s">
        <v>60</v>
      </c>
      <c r="R2" s="26" t="s">
        <v>54</v>
      </c>
      <c r="S2" s="27" t="s">
        <v>57</v>
      </c>
    </row>
    <row r="3" spans="1:19" s="6" customFormat="1" ht="46.5" customHeight="1" x14ac:dyDescent="0.2">
      <c r="A3" s="11" t="s">
        <v>25</v>
      </c>
      <c r="B3" s="12" t="s">
        <v>71</v>
      </c>
      <c r="C3" s="12" t="s">
        <v>29</v>
      </c>
      <c r="D3" s="19">
        <v>96.359223300970882</v>
      </c>
      <c r="E3" s="19">
        <v>93.683456310679617</v>
      </c>
      <c r="F3" s="19">
        <v>90.114942528735639</v>
      </c>
      <c r="G3" s="19">
        <v>89.889712643678166</v>
      </c>
      <c r="H3" s="20">
        <v>94.405191873589175</v>
      </c>
      <c r="I3" s="19">
        <v>91.13311512415352</v>
      </c>
      <c r="J3" s="19">
        <v>93.572173917004619</v>
      </c>
      <c r="K3" s="21">
        <v>3</v>
      </c>
      <c r="L3" s="19">
        <v>91.568761359503767</v>
      </c>
      <c r="M3" s="21">
        <v>2</v>
      </c>
      <c r="N3" s="21">
        <v>5</v>
      </c>
      <c r="O3" s="21">
        <v>2</v>
      </c>
      <c r="P3" s="21" t="s">
        <v>61</v>
      </c>
      <c r="Q3" s="21" t="s">
        <v>60</v>
      </c>
      <c r="R3" s="26" t="s">
        <v>85</v>
      </c>
      <c r="S3" s="27" t="s">
        <v>57</v>
      </c>
    </row>
    <row r="4" spans="1:19" s="6" customFormat="1" ht="54" customHeight="1" x14ac:dyDescent="0.2">
      <c r="A4" s="11" t="s">
        <v>26</v>
      </c>
      <c r="B4" s="12" t="s">
        <v>27</v>
      </c>
      <c r="C4" s="12" t="s">
        <v>24</v>
      </c>
      <c r="D4" s="19">
        <v>97.572815533980574</v>
      </c>
      <c r="E4" s="19">
        <v>93.399370873786381</v>
      </c>
      <c r="F4" s="19">
        <v>90.114942528735639</v>
      </c>
      <c r="G4" s="19">
        <v>86.674712643678177</v>
      </c>
      <c r="H4" s="20">
        <v>100.5</v>
      </c>
      <c r="I4" s="19">
        <v>91.75</v>
      </c>
      <c r="J4" s="19">
        <v>96.143896700517061</v>
      </c>
      <c r="K4" s="21">
        <v>2</v>
      </c>
      <c r="L4" s="19">
        <v>90.608027839154843</v>
      </c>
      <c r="M4" s="21">
        <v>3</v>
      </c>
      <c r="N4" s="21">
        <v>5</v>
      </c>
      <c r="O4" s="21">
        <v>3</v>
      </c>
      <c r="P4" s="21" t="s">
        <v>61</v>
      </c>
      <c r="Q4" s="21" t="s">
        <v>60</v>
      </c>
      <c r="R4" s="26" t="s">
        <v>56</v>
      </c>
      <c r="S4" s="27" t="s">
        <v>58</v>
      </c>
    </row>
    <row r="5" spans="1:19" s="6" customFormat="1" ht="50.25" customHeight="1" x14ac:dyDescent="0.2">
      <c r="A5" s="11" t="s">
        <v>25</v>
      </c>
      <c r="B5" s="12" t="s">
        <v>72</v>
      </c>
      <c r="C5" s="12" t="s">
        <v>33</v>
      </c>
      <c r="D5" s="19">
        <v>100</v>
      </c>
      <c r="E5" s="19">
        <v>96.666799999999995</v>
      </c>
      <c r="F5" s="19">
        <v>91.264367816091948</v>
      </c>
      <c r="G5" s="19">
        <v>90.691839080459772</v>
      </c>
      <c r="H5" s="20">
        <v>88.084650112866825</v>
      </c>
      <c r="I5" s="19">
        <v>83.470790067720088</v>
      </c>
      <c r="J5" s="19">
        <v>92.785357368343682</v>
      </c>
      <c r="K5" s="21">
        <v>4</v>
      </c>
      <c r="L5" s="19">
        <v>90.276476382726628</v>
      </c>
      <c r="M5" s="21">
        <v>4</v>
      </c>
      <c r="N5" s="21">
        <v>8</v>
      </c>
      <c r="O5" s="21">
        <v>4</v>
      </c>
      <c r="P5" s="21" t="s">
        <v>61</v>
      </c>
      <c r="Q5" s="21" t="s">
        <v>60</v>
      </c>
      <c r="R5" s="29" t="s">
        <v>43</v>
      </c>
      <c r="S5" s="9" t="s">
        <v>58</v>
      </c>
    </row>
    <row r="6" spans="1:19" s="6" customFormat="1" ht="42.75" customHeight="1" x14ac:dyDescent="0.2">
      <c r="A6" s="11" t="s">
        <v>25</v>
      </c>
      <c r="B6" s="12" t="s">
        <v>73</v>
      </c>
      <c r="C6" s="12" t="s">
        <v>31</v>
      </c>
      <c r="D6" s="19">
        <v>95.145631067961162</v>
      </c>
      <c r="E6" s="19">
        <v>91.871541747572806</v>
      </c>
      <c r="F6" s="19">
        <v>87.816091954022994</v>
      </c>
      <c r="G6" s="19">
        <v>87.990459770114938</v>
      </c>
      <c r="H6" s="20">
        <v>92.825056433408577</v>
      </c>
      <c r="I6" s="19">
        <v>87.080033860045148</v>
      </c>
      <c r="J6" s="19">
        <v>91.864466078615564</v>
      </c>
      <c r="K6" s="21">
        <v>5</v>
      </c>
      <c r="L6" s="19">
        <v>88.980678459244302</v>
      </c>
      <c r="M6" s="21">
        <v>5</v>
      </c>
      <c r="N6" s="21">
        <v>10</v>
      </c>
      <c r="O6" s="21">
        <v>5</v>
      </c>
      <c r="P6" s="21" t="s">
        <v>62</v>
      </c>
      <c r="Q6" s="21" t="s">
        <v>60</v>
      </c>
      <c r="R6" s="26" t="s">
        <v>44</v>
      </c>
      <c r="S6" s="27" t="s">
        <v>58</v>
      </c>
    </row>
    <row r="7" spans="1:19" s="6" customFormat="1" ht="45.75" customHeight="1" x14ac:dyDescent="0.2">
      <c r="A7" s="11" t="s">
        <v>25</v>
      </c>
      <c r="B7" s="12" t="s">
        <v>74</v>
      </c>
      <c r="C7" s="12" t="s">
        <v>30</v>
      </c>
      <c r="D7" s="19">
        <v>90.533980582524279</v>
      </c>
      <c r="E7" s="19">
        <v>89.391786407767</v>
      </c>
      <c r="F7" s="19">
        <v>86.206896551724142</v>
      </c>
      <c r="G7" s="19">
        <v>87.924482758620698</v>
      </c>
      <c r="H7" s="20">
        <v>91.696388261851027</v>
      </c>
      <c r="I7" s="19">
        <v>88.757832957110608</v>
      </c>
      <c r="J7" s="19">
        <v>89.511377567569994</v>
      </c>
      <c r="K7" s="21">
        <v>7</v>
      </c>
      <c r="L7" s="19">
        <v>88.69136737449945</v>
      </c>
      <c r="M7" s="21">
        <v>6</v>
      </c>
      <c r="N7" s="21">
        <v>13</v>
      </c>
      <c r="O7" s="21">
        <v>6</v>
      </c>
      <c r="P7" s="21" t="s">
        <v>62</v>
      </c>
      <c r="Q7" s="21" t="s">
        <v>60</v>
      </c>
      <c r="R7" s="26" t="s">
        <v>45</v>
      </c>
      <c r="S7" s="27" t="s">
        <v>58</v>
      </c>
    </row>
    <row r="8" spans="1:19" s="6" customFormat="1" ht="35.1" customHeight="1" x14ac:dyDescent="0.2">
      <c r="A8" s="11" t="s">
        <v>25</v>
      </c>
      <c r="B8" s="12" t="s">
        <v>75</v>
      </c>
      <c r="C8" s="12" t="s">
        <v>32</v>
      </c>
      <c r="D8" s="19">
        <v>91.019417475728162</v>
      </c>
      <c r="E8" s="19">
        <v>88.4415922330097</v>
      </c>
      <c r="F8" s="19">
        <v>88.045977011494259</v>
      </c>
      <c r="G8" s="19">
        <v>85.439885057471272</v>
      </c>
      <c r="H8" s="20">
        <v>91.244920993227979</v>
      </c>
      <c r="I8" s="19">
        <v>86.356952595936789</v>
      </c>
      <c r="J8" s="19">
        <v>90.109702480080685</v>
      </c>
      <c r="K8" s="21">
        <v>6</v>
      </c>
      <c r="L8" s="19">
        <v>86.746143295472578</v>
      </c>
      <c r="M8" s="21">
        <v>7</v>
      </c>
      <c r="N8" s="21">
        <v>13</v>
      </c>
      <c r="O8" s="21">
        <v>7</v>
      </c>
      <c r="P8" s="21" t="s">
        <v>62</v>
      </c>
      <c r="Q8" s="21" t="s">
        <v>60</v>
      </c>
      <c r="R8" s="26" t="s">
        <v>46</v>
      </c>
      <c r="S8" s="27" t="s">
        <v>58</v>
      </c>
    </row>
    <row r="9" spans="1:19" ht="60" x14ac:dyDescent="0.2">
      <c r="A9" s="11" t="s">
        <v>25</v>
      </c>
      <c r="B9" s="12" t="s">
        <v>82</v>
      </c>
      <c r="C9" s="12" t="s">
        <v>83</v>
      </c>
      <c r="D9" s="34">
        <v>91.990291262135926</v>
      </c>
      <c r="E9" s="34">
        <v>90.46920388349514</v>
      </c>
      <c r="F9" s="34">
        <v>84.250663129973475</v>
      </c>
      <c r="G9" s="34">
        <v>84.902931034482762</v>
      </c>
      <c r="H9" s="35">
        <v>82.66704288939053</v>
      </c>
      <c r="I9" s="34">
        <v>82.590225733634313</v>
      </c>
      <c r="J9" s="34">
        <f t="shared" ref="J9" si="0">(D9*1.1+F9*1.2+H9*1.3)/3.6</f>
        <v>86.043686639034831</v>
      </c>
      <c r="K9" s="21">
        <f t="shared" ref="K9" si="1">_xlfn.RANK.EQ(J9,$J$2:$J$36)</f>
        <v>8</v>
      </c>
      <c r="L9" s="19">
        <f t="shared" ref="L9" si="2">(E9+G9+I9)/3</f>
        <v>85.98745355053741</v>
      </c>
      <c r="M9" s="21">
        <f t="shared" ref="M9" si="3">_xlfn.RANK.EQ(L9,$L$2:$L$36)</f>
        <v>8</v>
      </c>
      <c r="N9" s="36">
        <f t="shared" ref="N9" si="4">K9+M9</f>
        <v>16</v>
      </c>
      <c r="O9" s="36">
        <f>RANK(N9,$N$2:$N$36,-1)</f>
        <v>8</v>
      </c>
      <c r="P9" s="21" t="s">
        <v>62</v>
      </c>
      <c r="Q9" s="21" t="s">
        <v>60</v>
      </c>
      <c r="R9" s="37" t="s">
        <v>84</v>
      </c>
      <c r="S9" s="27" t="s">
        <v>58</v>
      </c>
    </row>
  </sheetData>
  <autoFilter ref="A1:S8" xr:uid="{00000000-0009-0000-0000-000001000000}">
    <sortState xmlns:xlrd2="http://schemas.microsoft.com/office/spreadsheetml/2017/richdata2" ref="A2:S8">
      <sortCondition ref="O1:O8"/>
    </sortState>
  </autoFilter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"/>
  <sheetViews>
    <sheetView zoomScale="90" zoomScaleNormal="90" workbookViewId="0">
      <selection activeCell="B8" sqref="B8"/>
    </sheetView>
  </sheetViews>
  <sheetFormatPr defaultColWidth="9" defaultRowHeight="14.25" x14ac:dyDescent="0.2"/>
  <cols>
    <col min="1" max="1" width="13.25" customWidth="1"/>
    <col min="3" max="3" width="12.375" customWidth="1"/>
    <col min="4" max="4" width="9.875" customWidth="1"/>
    <col min="5" max="5" width="10.125" customWidth="1"/>
    <col min="6" max="6" width="10.25" customWidth="1"/>
    <col min="7" max="7" width="10.5" customWidth="1"/>
    <col min="8" max="8" width="10.75" customWidth="1"/>
    <col min="9" max="9" width="9.625" customWidth="1"/>
    <col min="11" max="11" width="9" style="6"/>
    <col min="12" max="13" width="10.5" style="6" customWidth="1"/>
    <col min="15" max="16" width="9" style="22" customWidth="1"/>
    <col min="17" max="17" width="9" customWidth="1"/>
    <col min="18" max="18" width="27.125" customWidth="1"/>
    <col min="19" max="19" width="9" customWidth="1"/>
  </cols>
  <sheetData>
    <row r="1" spans="1:19" s="1" customFormat="1" ht="31.5" customHeight="1" x14ac:dyDescent="0.2">
      <c r="A1" s="30" t="s">
        <v>0</v>
      </c>
      <c r="B1" s="30" t="s">
        <v>1</v>
      </c>
      <c r="C1" s="30" t="s">
        <v>2</v>
      </c>
      <c r="D1" s="30" t="s">
        <v>10</v>
      </c>
      <c r="E1" s="30" t="s">
        <v>11</v>
      </c>
      <c r="F1" s="30" t="s">
        <v>12</v>
      </c>
      <c r="G1" s="30" t="s">
        <v>13</v>
      </c>
      <c r="H1" s="30" t="s">
        <v>14</v>
      </c>
      <c r="I1" s="30" t="s">
        <v>15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63</v>
      </c>
      <c r="Q1" s="30" t="s">
        <v>59</v>
      </c>
      <c r="R1" s="24" t="s">
        <v>38</v>
      </c>
      <c r="S1" s="30" t="s">
        <v>9</v>
      </c>
    </row>
    <row r="2" spans="1:19" ht="63.75" customHeight="1" x14ac:dyDescent="0.2">
      <c r="A2" s="23" t="s">
        <v>35</v>
      </c>
      <c r="B2" s="32" t="s">
        <v>66</v>
      </c>
      <c r="C2" s="10" t="s">
        <v>36</v>
      </c>
      <c r="D2" s="4">
        <v>100</v>
      </c>
      <c r="E2" s="4">
        <v>95.14</v>
      </c>
      <c r="F2" s="4">
        <v>100</v>
      </c>
      <c r="G2" s="4">
        <v>96.495000000000005</v>
      </c>
      <c r="H2" s="7">
        <v>100.5</v>
      </c>
      <c r="I2" s="7">
        <v>97.17</v>
      </c>
      <c r="J2" s="4">
        <v>100.18055555555554</v>
      </c>
      <c r="K2" s="8">
        <v>1</v>
      </c>
      <c r="L2" s="4">
        <v>96.268333333333331</v>
      </c>
      <c r="M2" s="8">
        <v>1</v>
      </c>
      <c r="N2" s="8">
        <v>2</v>
      </c>
      <c r="O2" s="23">
        <v>1</v>
      </c>
      <c r="P2" s="23" t="s">
        <v>61</v>
      </c>
      <c r="Q2" s="23" t="s">
        <v>60</v>
      </c>
      <c r="R2" s="26" t="s">
        <v>55</v>
      </c>
      <c r="S2" s="27" t="s">
        <v>57</v>
      </c>
    </row>
    <row r="3" spans="1:19" s="6" customFormat="1" ht="48" customHeight="1" x14ac:dyDescent="0.2">
      <c r="A3" s="23" t="s">
        <v>34</v>
      </c>
      <c r="B3" s="33" t="s">
        <v>67</v>
      </c>
      <c r="C3" s="2">
        <v>20219108307</v>
      </c>
      <c r="D3" s="4">
        <v>99.756097560975618</v>
      </c>
      <c r="E3" s="4">
        <v>95.80926829268293</v>
      </c>
      <c r="F3" s="4">
        <v>94.895591647331784</v>
      </c>
      <c r="G3" s="4">
        <v>90.487134570765676</v>
      </c>
      <c r="H3" s="5">
        <v>97.615384615384613</v>
      </c>
      <c r="I3" s="5">
        <v>91.149230769230769</v>
      </c>
      <c r="J3" s="4">
        <v>97.362893692742034</v>
      </c>
      <c r="K3" s="8">
        <v>2</v>
      </c>
      <c r="L3" s="4">
        <v>92.481877877559782</v>
      </c>
      <c r="M3" s="8">
        <v>2</v>
      </c>
      <c r="N3" s="8">
        <v>4</v>
      </c>
      <c r="O3" s="23">
        <v>2</v>
      </c>
      <c r="P3" s="23" t="s">
        <v>61</v>
      </c>
      <c r="Q3" s="23" t="s">
        <v>60</v>
      </c>
      <c r="R3" s="26" t="s">
        <v>53</v>
      </c>
      <c r="S3" s="27" t="s">
        <v>57</v>
      </c>
    </row>
    <row r="4" spans="1:19" ht="48" customHeight="1" x14ac:dyDescent="0.2">
      <c r="A4" s="23" t="s">
        <v>34</v>
      </c>
      <c r="B4" s="33" t="s">
        <v>76</v>
      </c>
      <c r="C4" s="2">
        <v>20219108301</v>
      </c>
      <c r="D4" s="4">
        <v>92.682926829268297</v>
      </c>
      <c r="E4" s="4">
        <v>90.557048780487804</v>
      </c>
      <c r="F4" s="4">
        <v>89.559164733178648</v>
      </c>
      <c r="G4" s="4">
        <v>88.933457076566128</v>
      </c>
      <c r="H4" s="5">
        <v>99.557692307692292</v>
      </c>
      <c r="I4" s="5">
        <v>92.45461538461538</v>
      </c>
      <c r="J4" s="4">
        <v>94.124226997780397</v>
      </c>
      <c r="K4" s="8">
        <v>4</v>
      </c>
      <c r="L4" s="4">
        <v>90.648373747223104</v>
      </c>
      <c r="M4" s="8">
        <v>3</v>
      </c>
      <c r="N4" s="8">
        <v>7</v>
      </c>
      <c r="O4" s="23">
        <v>3</v>
      </c>
      <c r="P4" s="23" t="s">
        <v>61</v>
      </c>
      <c r="Q4" s="23" t="s">
        <v>60</v>
      </c>
      <c r="R4" s="26" t="s">
        <v>47</v>
      </c>
      <c r="S4" s="27" t="s">
        <v>58</v>
      </c>
    </row>
    <row r="5" spans="1:19" s="6" customFormat="1" ht="38.1" customHeight="1" x14ac:dyDescent="0.2">
      <c r="A5" s="23" t="s">
        <v>34</v>
      </c>
      <c r="B5" s="33" t="s">
        <v>77</v>
      </c>
      <c r="C5" s="2">
        <v>20219108303</v>
      </c>
      <c r="D5" s="4">
        <v>95.121951219512198</v>
      </c>
      <c r="E5" s="4">
        <v>90.013365853658513</v>
      </c>
      <c r="F5" s="4">
        <v>91.415313225058</v>
      </c>
      <c r="G5" s="4">
        <v>86.689953596287694</v>
      </c>
      <c r="H5" s="5">
        <v>100.5</v>
      </c>
      <c r="I5" s="5">
        <v>90.594999999999999</v>
      </c>
      <c r="J5" s="4">
        <v>95.828478392092507</v>
      </c>
      <c r="K5" s="8">
        <v>3</v>
      </c>
      <c r="L5" s="4">
        <v>89.09943981664874</v>
      </c>
      <c r="M5" s="8">
        <v>4</v>
      </c>
      <c r="N5" s="8">
        <v>7</v>
      </c>
      <c r="O5" s="23">
        <v>4</v>
      </c>
      <c r="P5" s="23" t="s">
        <v>61</v>
      </c>
      <c r="Q5" s="23" t="s">
        <v>60</v>
      </c>
      <c r="R5" s="31" t="s">
        <v>48</v>
      </c>
      <c r="S5" s="9" t="s">
        <v>58</v>
      </c>
    </row>
    <row r="6" spans="1:19" ht="38.1" customHeight="1" x14ac:dyDescent="0.2">
      <c r="A6" s="23" t="s">
        <v>34</v>
      </c>
      <c r="B6" s="33" t="s">
        <v>78</v>
      </c>
      <c r="C6" s="2">
        <v>20219108308</v>
      </c>
      <c r="D6" s="4">
        <v>88.912003825920621</v>
      </c>
      <c r="E6" s="4">
        <v>87.10640267814442</v>
      </c>
      <c r="F6" s="4">
        <v>89.791183294663568</v>
      </c>
      <c r="G6" s="4">
        <v>85.914269141531321</v>
      </c>
      <c r="H6" s="5">
        <v>97.375</v>
      </c>
      <c r="I6" s="5">
        <v>88.924999999999997</v>
      </c>
      <c r="J6" s="4">
        <v>92.26114560058582</v>
      </c>
      <c r="K6" s="8">
        <v>5</v>
      </c>
      <c r="L6" s="4">
        <v>87.315223939891908</v>
      </c>
      <c r="M6" s="8">
        <v>5</v>
      </c>
      <c r="N6" s="8">
        <v>10</v>
      </c>
      <c r="O6" s="23">
        <v>5</v>
      </c>
      <c r="P6" s="23" t="s">
        <v>62</v>
      </c>
      <c r="Q6" s="23" t="s">
        <v>60</v>
      </c>
      <c r="R6" s="31" t="s">
        <v>49</v>
      </c>
      <c r="S6" s="27" t="s">
        <v>58</v>
      </c>
    </row>
    <row r="7" spans="1:19" ht="45" customHeight="1" x14ac:dyDescent="0.2">
      <c r="A7" s="23" t="s">
        <v>34</v>
      </c>
      <c r="B7" s="33" t="s">
        <v>79</v>
      </c>
      <c r="C7" s="2">
        <v>20219108337</v>
      </c>
      <c r="D7" s="4">
        <v>85.60497369679581</v>
      </c>
      <c r="E7" s="4">
        <v>84.472481587757059</v>
      </c>
      <c r="F7" s="4">
        <v>93.675263251829378</v>
      </c>
      <c r="G7" s="4">
        <v>88.848921113689102</v>
      </c>
      <c r="H7" s="5">
        <v>91.711538461538467</v>
      </c>
      <c r="I7" s="5">
        <v>85.876923076923077</v>
      </c>
      <c r="J7" s="4">
        <v>90.500218602408509</v>
      </c>
      <c r="K7" s="8">
        <v>6</v>
      </c>
      <c r="L7" s="4">
        <v>86.399441926123089</v>
      </c>
      <c r="M7" s="8">
        <v>7</v>
      </c>
      <c r="N7" s="8">
        <v>13</v>
      </c>
      <c r="O7" s="23">
        <v>6</v>
      </c>
      <c r="P7" s="23" t="s">
        <v>62</v>
      </c>
      <c r="Q7" s="23" t="s">
        <v>60</v>
      </c>
      <c r="R7" s="31" t="s">
        <v>50</v>
      </c>
      <c r="S7" s="27" t="s">
        <v>58</v>
      </c>
    </row>
    <row r="8" spans="1:19" ht="51" customHeight="1" x14ac:dyDescent="0.2">
      <c r="A8" s="23" t="s">
        <v>34</v>
      </c>
      <c r="B8" s="33" t="s">
        <v>80</v>
      </c>
      <c r="C8" s="2">
        <v>20219108302</v>
      </c>
      <c r="D8" s="4">
        <v>79.387852702056435</v>
      </c>
      <c r="E8" s="4">
        <v>80.879496891439487</v>
      </c>
      <c r="F8" s="4">
        <v>87.024808138497235</v>
      </c>
      <c r="G8" s="4">
        <v>86.606125290023201</v>
      </c>
      <c r="H8" s="5">
        <v>97.134615384615373</v>
      </c>
      <c r="I8" s="5">
        <v>94.245769230769227</v>
      </c>
      <c r="J8" s="4">
        <v>88.342057705127431</v>
      </c>
      <c r="K8" s="8">
        <v>8</v>
      </c>
      <c r="L8" s="4">
        <v>87.243797137410638</v>
      </c>
      <c r="M8" s="8">
        <v>6</v>
      </c>
      <c r="N8" s="8">
        <v>14</v>
      </c>
      <c r="O8" s="23">
        <v>7</v>
      </c>
      <c r="P8" s="23" t="s">
        <v>62</v>
      </c>
      <c r="Q8" s="23" t="s">
        <v>60</v>
      </c>
      <c r="R8" s="31" t="s">
        <v>51</v>
      </c>
      <c r="S8" s="27" t="s">
        <v>58</v>
      </c>
    </row>
  </sheetData>
  <autoFilter ref="A1:S8" xr:uid="{00000000-0009-0000-0000-000002000000}">
    <sortState xmlns:xlrd2="http://schemas.microsoft.com/office/spreadsheetml/2017/richdata2" ref="A2:S8">
      <sortCondition ref="O1:O8"/>
    </sortState>
  </autoFilter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20英语一班</vt:lpstr>
      <vt:lpstr>20英语二班</vt:lpstr>
      <vt:lpstr>20英语三班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2022-11-24T08:29:00Z</dcterms:created>
  <dcterms:modified xsi:type="dcterms:W3CDTF">2024-02-26T06:37:02Z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